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alculator" sheetId="1" state="visible" r:id="rId3"/>
    <sheet name="Per-Platform Pricing Detail" sheetId="2" state="visible" r:id="rId4"/>
    <sheet name="Should You Switch" sheetId="3" state="visible" r:id="rId5"/>
    <sheet name="Resources"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<sst xmlns="http://schemas.openxmlformats.org/spreadsheetml/2006/main" count="165" uniqueCount="133">
  <si>
    <t xml:space="preserve">VANTAGE DIGITAL · STUDIO TOOLKIT</t>
  </si>
  <si>
    <t xml:space="preserve">Coaching Software Cost Comparison</t>
  </si>
  <si>
    <t xml:space="preserve">Plug in your roster size + add-on selections. The numbers recalculate live.</t>
  </si>
  <si>
    <t xml:space="preserve">YOUR INPUTS</t>
  </si>
  <si>
    <t xml:space="preserve">Active clients on your roster</t>
  </si>
  <si>
    <t xml:space="preserve">Total monthly revenue (MRR)</t>
  </si>
  <si>
    <t xml:space="preserve">Average monthly billing per client ($)</t>
  </si>
  <si>
    <t xml:space="preserve">Annual revenue (ARR)</t>
  </si>
  <si>
    <t xml:space="preserve">PLATFORM COSTS AT YOUR ROSTER SIZE (calculated live)</t>
  </si>
  <si>
    <t xml:space="preserve">PLATFORM</t>
  </si>
  <si>
    <t xml:space="preserve">BASE/MO</t>
  </si>
  <si>
    <t xml:space="preserve">TYPICAL ADD-ONS/MO</t>
  </si>
  <si>
    <t xml:space="preserve">TXN FEES/MO</t>
  </si>
  <si>
    <t xml:space="preserve">TOTAL/MO</t>
  </si>
  <si>
    <t xml:space="preserve">PER CLIENT/MO</t>
  </si>
  <si>
    <t xml:space="preserve">ANNUAL</t>
  </si>
  <si>
    <t xml:space="preserve">5-YR TCO</t>
  </si>
  <si>
    <t xml:space="preserve">VS CADENCE/YR</t>
  </si>
  <si>
    <t xml:space="preserve">Trainerize Pro</t>
  </si>
  <si>
    <t xml:space="preserve">TrueCoach Pro</t>
  </si>
  <si>
    <t xml:space="preserve">Everfit</t>
  </si>
  <si>
    <t xml:space="preserve">MyPTHub</t>
  </si>
  <si>
    <t xml:space="preserve">FitBudd Super Pro</t>
  </si>
  <si>
    <t xml:space="preserve">Cadence Coach</t>
  </si>
  <si>
    <t xml:space="preserve">Cadence Founding (25 spots)</t>
  </si>
  <si>
    <t xml:space="preserve">METHODOLOGY</t>
  </si>
  <si>
    <t xml:space="preserve">• Pricing as of May 2026. Sourced from each platform's published public pricing pages.</t>
  </si>
  <si>
    <t xml:space="preserve">• Trainerize: Pro tier $50/mo + typical add-on stack at 50 clients ~$100/mo (Nutrition $45 + Habits $45 + Branding $5-25).</t>
  </si>
  <si>
    <t xml:space="preserve">• TrueCoach: Pro tier $69/mo + 5% transaction fee on coach billing (added Jan 2026 — applies to coach MRR).</t>
  </si>
  <si>
    <t xml:space="preserve">• Everfit: Standard $77/mo + Meal Plans add-on $45/mo + Autoflow add-on $12/mo (typical bundle).</t>
  </si>
  <si>
    <t xml:space="preserve">• MyPTHub: $59/mo + AI check-ins ($10) + white-label add-on ($30 at 50+ clients).</t>
  </si>
  <si>
    <t xml:space="preserve">• FitBudd: Super Pro $149/mo + Apple Developer Account $99/yr ($8.25/mo amortized) + 4-6wk DUNS application delay.</t>
  </si>
  <si>
    <t xml:space="preserve">• Cadence: Flat fee, no add-ons, Stripe Connect direct (0% platform fees on coach billing).</t>
  </si>
  <si>
    <t xml:space="preserve">• Setup fees and one-time charges are excluded from monthly comparison but should be considered in switching analysis.</t>
  </si>
  <si>
    <t xml:space="preserve">Built by the Vantage Digital studio · vantagedigital.dev/compare-coaching-apps · © 2026 Vantage Digital LLC</t>
  </si>
  <si>
    <t xml:space="preserve">Per-Platform Pricing Detail (May 2026)</t>
  </si>
  <si>
    <t xml:space="preserve">Source: each platform's published pricing page. Verify your specific tier — pricing changes.</t>
  </si>
  <si>
    <t xml:space="preserve">TIER</t>
  </si>
  <si>
    <t xml:space="preserve">ADD-ONS AT 50 CLIENTS</t>
  </si>
  <si>
    <t xml:space="preserve">TRANSACTION FEES</t>
  </si>
  <si>
    <t xml:space="preserve">NOTES</t>
  </si>
  <si>
    <t xml:space="preserve">Trainerize</t>
  </si>
  <si>
    <t xml:space="preserve">Pro</t>
  </si>
  <si>
    <t xml:space="preserve">Nutrition $45 + Habits $45 + Branding $25 + Stripe Payments $10 = $125/mo</t>
  </si>
  <si>
    <t xml:space="preserve">0% platform (Stripe direct)</t>
  </si>
  <si>
    <t xml:space="preserve">Setup amortized: $169 one-time / 12 = $14/mo Y1</t>
  </si>
  <si>
    <t xml:space="preserve">Studio</t>
  </si>
  <si>
    <t xml:space="preserve">Same add-on stack possible = up to $200+</t>
  </si>
  <si>
    <t xml:space="preserve">Studio gets multi-trainer support</t>
  </si>
  <si>
    <t xml:space="preserve">TrueCoach</t>
  </si>
  <si>
    <t xml:space="preserve">Starter</t>
  </si>
  <si>
    <t xml:space="preserve">Limited features; 5% transaction fee</t>
  </si>
  <si>
    <t xml:space="preserve">5% on coach billing</t>
  </si>
  <si>
    <t xml:space="preserve">Cannot export data without upgrading</t>
  </si>
  <si>
    <t xml:space="preserve">5% transaction fee on coach MRR (added Jan 2026)</t>
  </si>
  <si>
    <t xml:space="preserve">At $5K/mo MRR = $250/mo platform fees</t>
  </si>
  <si>
    <t xml:space="preserve">Lite</t>
  </si>
  <si>
    <t xml:space="preserve">Limited features</t>
  </si>
  <si>
    <t xml:space="preserve">0% platform</t>
  </si>
  <si>
    <t xml:space="preserve">Caps at 10 clients</t>
  </si>
  <si>
    <t xml:space="preserve">Standard</t>
  </si>
  <si>
    <t xml:space="preserve">Meal Plans $45 + Autoflow $12 = $57/mo</t>
  </si>
  <si>
    <t xml:space="preserve">Most coaches need Meal Plans</t>
  </si>
  <si>
    <t xml:space="preserve">Caps at 25 clients</t>
  </si>
  <si>
    <t xml:space="preserve">AI check-ins $10 + WL add-on $30 at 50+ = $40/mo</t>
  </si>
  <si>
    <t xml:space="preserve">White-label only at higher tier</t>
  </si>
  <si>
    <t xml:space="preserve">FitBudd</t>
  </si>
  <si>
    <t xml:space="preserve">Apple Dev $99/yr ($8.25/mo) + Google Play $25 (one-time)</t>
  </si>
  <si>
    <t xml:space="preserve">Native iOS app required — DUNS delay 4-6 wk</t>
  </si>
  <si>
    <t xml:space="preserve">Super Pro</t>
  </si>
  <si>
    <t xml:space="preserve">Same Apple Dev requirement = $8.25/mo amortized</t>
  </si>
  <si>
    <t xml:space="preserve">True white-label at this tier</t>
  </si>
  <si>
    <t xml:space="preserve">Cadence</t>
  </si>
  <si>
    <t xml:space="preserve">Solo</t>
  </si>
  <si>
    <t xml:space="preserve">All features included</t>
  </si>
  <si>
    <t xml:space="preserve">0% platform (Stripe Connect direct)</t>
  </si>
  <si>
    <t xml:space="preserve">Founding (25 spots)</t>
  </si>
  <si>
    <t xml:space="preserve">All features included, locked for life</t>
  </si>
  <si>
    <t xml:space="preserve">Founding cohort price never increases</t>
  </si>
  <si>
    <t xml:space="preserve">Coach</t>
  </si>
  <si>
    <t xml:space="preserve">Standard tier — unlimited clients</t>
  </si>
  <si>
    <t xml:space="preserve">All features included + multi-coach support</t>
  </si>
  <si>
    <t xml:space="preserve">For 2-5 coach studios</t>
  </si>
  <si>
    <t xml:space="preserve">Agency</t>
  </si>
  <si>
    <t xml:space="preserve">All features + advanced multi-tenant</t>
  </si>
  <si>
    <t xml:space="preserve">For 6+ coach studios</t>
  </si>
  <si>
    <t xml:space="preserve">Pricing verified May 2026. Sources: each platform's pricing page + signup flow. Always verify your specific tier before switching decisions.</t>
  </si>
  <si>
    <t xml:space="preserve">Should You Switch? — 5 Yes/No Questions</t>
  </si>
  <si>
    <t xml:space="preserve">Answer YES to 3 or more = you're in the switching zone.</t>
  </si>
  <si>
    <t xml:space="preserve">QUESTION</t>
  </si>
  <si>
    <t xml:space="preserve">WHY IT MATTERS</t>
  </si>
  <si>
    <t xml:space="preserve">Q1: Are you over 25 active clients?</t>
  </si>
  <si>
    <t xml:space="preserve">Below 25, per-client math doesn't compound enough to justify switching friction. Above 25, every additional client is ~$5-10/mo extra to your platform on per-client pricing.</t>
  </si>
  <si>
    <t xml:space="preserve">Q2: Do you pay add-ons that cost more than your subscription?</t>
  </si>
  <si>
    <t xml:space="preserve">Trainerize is the classic example — base $50, add-on stack $100-150. Real bill 2x+ headline = paying 'fee architecture tax', not 'feature value'.</t>
  </si>
  <si>
    <t xml:space="preserve">Q3: Do you charge clients via the platform (paying transaction fees)?</t>
  </si>
  <si>
    <t xml:space="preserve">TrueCoach 5% at $5K MRR = $250/mo. Stripe Connect direct (Cadence) = 0% platform fees. Difference at $10K MRR over 12 months = $6,000.</t>
  </si>
  <si>
    <t xml:space="preserve">Q4: Does your platform name appear anywhere your clients see?</t>
  </si>
  <si>
    <t xml:space="preserve">If clients see 'Powered by [Platform]' in the app — you don't own brand experience. True white-label means YOUR business name IS the app.</t>
  </si>
  <si>
    <t xml:space="preserve">Q5: Did you have to pay $99/yr for an Apple Developer Account just to launch?</t>
  </si>
  <si>
    <t xml:space="preserve">If yes, you're on FitBudd, Vagaro, Mindbody, or similar. PWA-first platforms (Cadence) skip App Store entirely. Saves $99/yr + 4-6 wk DUNS delay + ongoing maintenance.</t>
  </si>
  <si>
    <t xml:space="preserve">SCORE INTERPRETATION</t>
  </si>
  <si>
    <t xml:space="preserve">0–2 YES</t>
  </si>
  <si>
    <t xml:space="preserve">You're probably fine where you are. Switching cost outweighs benefit. Re-run in 6 months.</t>
  </si>
  <si>
    <t xml:space="preserve">3 YES</t>
  </si>
  <si>
    <t xml:space="preserve">You're in the switching zone. Math says it makes sense. Use a structured 21-day migration sequence.</t>
  </si>
  <si>
    <t xml:space="preserve">4–5 YES</t>
  </si>
  <si>
    <t xml:space="preserve">You're significantly overpaying for software architecture that doesn't fit your practice. Switch.</t>
  </si>
  <si>
    <t xml:space="preserve">Free resources from the Vantage Digital studio</t>
  </si>
  <si>
    <t xml:space="preserve">All free, no signup required. Use what's useful, ignore the rest.</t>
  </si>
  <si>
    <t xml:space="preserve">RESOURCE</t>
  </si>
  <si>
    <t xml:space="preserve">WHAT IT IS</t>
  </si>
  <si>
    <t xml:space="preserve">Live 5-platform calculator</t>
  </si>
  <si>
    <t xml:space="preserve">vantagedigital.dev/compare-coaching-apps — interactive calculator that recalculates at YOUR roster size in 5 seconds. No signup.</t>
  </si>
  <si>
    <t xml:space="preserve">TrueCoach 5% fee impact calculator</t>
  </si>
  <si>
    <t xml:space="preserve">vantagedigital.dev/vs/truecoach-5-percent-fee — laser-focused calculator on the new January 2026 fee.</t>
  </si>
  <si>
    <t xml:space="preserve">Trainerize cost calculator</t>
  </si>
  <si>
    <t xml:space="preserve">vantagedigital.dev/trainerize-vs-cadence-calculator — Trainerize-specific add-on stack analyzer.</t>
  </si>
  <si>
    <t xml:space="preserve">Coach tier quiz (60 sec)</t>
  </si>
  <si>
    <t xml:space="preserve">vantagedigital.dev/cadence/quiz — 7-question quiz that tells you which Cadence tier matches your practice.</t>
  </si>
  <si>
    <t xml:space="preserve">Migration preview tool</t>
  </si>
  <si>
    <t xml:space="preserve">vantagedigital.dev/migrate/preview — drop in your Trainerize/TrueCoach/Everfit CSV and see how your roster looks in Cadence (browser-only, no upload).</t>
  </si>
  <si>
    <t xml:space="preserve">21-Day Migration Playbook (free PDF)</t>
  </si>
  <si>
    <t xml:space="preserve">vantagedigital.dev/migration-playbook — 6-page PDF with day-by-day sequencing for switching without losing clients.</t>
  </si>
  <si>
    <t xml:space="preserve">Free 15-min audit</t>
  </si>
  <si>
    <t xml:space="preserve">vantagedigital.dev/audit — we run the math on YOUR specific stack. No pitch, no follow-up unless you ask.</t>
  </si>
  <si>
    <t xml:space="preserve">All resources hub</t>
  </si>
  <si>
    <t xml:space="preserve">vantagedigital.dev/resources — every free tool we've built for coaches.</t>
  </si>
  <si>
    <t xml:space="preserve">Cadence overview</t>
  </si>
  <si>
    <t xml:space="preserve">vantagedigital.dev/cadence — see what we built (and decide for yourself).</t>
  </si>
  <si>
    <t xml:space="preserve">Founding cohort</t>
  </si>
  <si>
    <t xml:space="preserve">vantagedigital.dev/founding-coach — $49/mo locked for life, 25 spots total.</t>
  </si>
  <si>
    <t xml:space="preserve">Disclosure: We make Cadence (one of the platforms in the comparison). All other platform pricing is sourced from their public pricing pages. The math is the math regardless of which platform you choose — we share these resources free because the friction of NOT KNOWING is what keeps coaches stuck.</t>
  </si>
</sst>
</file>

<file path=xl/styles.xml><?xml version="1.0" encoding="utf-8"?>
<styleSheet xmlns="http://schemas.openxmlformats.org/spreadsheetml/2006/main">
  <numFmts count="3">
    <numFmt numFmtId="164" formatCode="General"/>
    <numFmt numFmtId="165" formatCode="\$#,##0"/>
    <numFmt numFmtId="166" formatCode="\$#,##0.00"/>
  </numFmts>
  <fonts count="18">
    <font>
      <sz val="11"/>
      <color theme="1"/>
      <name val="Calibri"/>
      <family val="2"/>
      <charset val="1"/>
    </font>
    <font>
      <sz val="10"/>
      <name val="Arial"/>
      <family val="0"/>
    </font>
    <font>
      <sz val="10"/>
      <name val="Arial"/>
      <family val="0"/>
    </font>
    <font>
      <sz val="10"/>
      <name val="Arial"/>
      <family val="0"/>
    </font>
    <font>
      <b val="true"/>
      <sz val="9"/>
      <color rgb="FFA8884A"/>
      <name val="Arial"/>
      <family val="0"/>
      <charset val="1"/>
    </font>
    <font>
      <b val="true"/>
      <sz val="18"/>
      <color rgb="FF1A1A1F"/>
      <name val="Arial"/>
      <family val="0"/>
      <charset val="1"/>
    </font>
    <font>
      <i val="true"/>
      <sz val="11"/>
      <color rgb="FF6B6B75"/>
      <name val="Arial"/>
      <family val="0"/>
      <charset val="1"/>
    </font>
    <font>
      <b val="true"/>
      <sz val="13"/>
      <color rgb="FF7A1F2B"/>
      <name val="Arial"/>
      <family val="0"/>
      <charset val="1"/>
    </font>
    <font>
      <b val="true"/>
      <sz val="11"/>
      <color rgb="FF1A0509"/>
      <name val="Arial"/>
      <family val="0"/>
      <charset val="1"/>
    </font>
    <font>
      <b val="true"/>
      <sz val="11"/>
      <color rgb="FF0000FF"/>
      <name val="Arial"/>
      <family val="0"/>
      <charset val="1"/>
    </font>
    <font>
      <b val="true"/>
      <sz val="11"/>
      <color rgb="FF1A1A1F"/>
      <name val="Arial"/>
      <family val="0"/>
      <charset val="1"/>
    </font>
    <font>
      <b val="true"/>
      <sz val="10"/>
      <color rgb="FFFFFFFF"/>
      <name val="Arial"/>
      <family val="0"/>
      <charset val="1"/>
    </font>
    <font>
      <sz val="10.5"/>
      <color rgb="FF1A0509"/>
      <name val="Arial"/>
      <family val="0"/>
      <charset val="1"/>
    </font>
    <font>
      <b val="true"/>
      <sz val="11"/>
      <color rgb="FF7A1F2B"/>
      <name val="Arial"/>
      <family val="0"/>
      <charset val="1"/>
    </font>
    <font>
      <sz val="9"/>
      <color rgb="FF6B6B75"/>
      <name val="Arial"/>
      <family val="0"/>
      <charset val="1"/>
    </font>
    <font>
      <sz val="10"/>
      <color rgb="FF1A0509"/>
      <name val="Arial"/>
      <family val="0"/>
      <charset val="1"/>
    </font>
    <font>
      <b val="true"/>
      <sz val="10"/>
      <color rgb="FF7A1F2B"/>
      <name val="Arial"/>
      <family val="0"/>
      <charset val="1"/>
    </font>
    <font>
      <i val="true"/>
      <sz val="9"/>
      <color rgb="FF6B6B75"/>
      <name val="Arial"/>
      <family val="0"/>
      <charset val="1"/>
    </font>
  </fonts>
  <fills count="7">
    <fill>
      <patternFill patternType="none"/>
    </fill>
    <fill>
      <patternFill patternType="gray125"/>
    </fill>
    <fill>
      <patternFill patternType="solid">
        <fgColor rgb="FFFFFFE0"/>
        <bgColor rgb="FFFAFAF6"/>
      </patternFill>
    </fill>
    <fill>
      <patternFill patternType="solid">
        <fgColor rgb="FF1A1A1F"/>
        <bgColor rgb="FF1A0509"/>
      </patternFill>
    </fill>
    <fill>
      <patternFill patternType="solid">
        <fgColor rgb="FFF3EEE2"/>
        <bgColor rgb="FFFAFAF6"/>
      </patternFill>
    </fill>
    <fill>
      <patternFill patternType="solid">
        <fgColor rgb="FFE0C284"/>
        <bgColor rgb="FFD4D0C4"/>
      </patternFill>
    </fill>
    <fill>
      <patternFill patternType="solid">
        <fgColor rgb="FFFAFAF6"/>
        <bgColor rgb="FFFFFFFF"/>
      </patternFill>
    </fill>
  </fills>
  <borders count="2">
    <border diagonalUp="false" diagonalDown="false">
      <left/>
      <right/>
      <top/>
      <bottom/>
      <diagonal/>
    </border>
    <border diagonalUp="false" diagonalDown="false">
      <left style="thin">
        <color rgb="FFD4D0C4"/>
      </left>
      <right style="thin">
        <color rgb="FFD4D0C4"/>
      </right>
      <top style="thin">
        <color rgb="FFD4D0C4"/>
      </top>
      <bottom style="thin">
        <color rgb="FFD4D0C4"/>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5" fontId="10" fillId="0" borderId="0" xfId="0" applyFont="true" applyBorder="fals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5" fontId="12" fillId="0" borderId="1" xfId="0" applyFont="true" applyBorder="true" applyAlignment="true" applyProtection="false">
      <alignment horizontal="center" vertical="center" textRotation="0" wrapText="true" indent="0" shrinkToFit="false"/>
      <protection locked="true" hidden="false"/>
    </xf>
    <xf numFmtId="166" fontId="12" fillId="0"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false">
      <alignment horizontal="left" vertical="center" textRotation="0" wrapText="true" indent="0" shrinkToFit="false"/>
      <protection locked="true" hidden="false"/>
    </xf>
    <xf numFmtId="165" fontId="13" fillId="4" borderId="1" xfId="0" applyFont="true" applyBorder="true" applyAlignment="true" applyProtection="false">
      <alignment horizontal="center" vertical="center" textRotation="0" wrapText="true" indent="0" shrinkToFit="false"/>
      <protection locked="true" hidden="false"/>
    </xf>
    <xf numFmtId="166" fontId="13" fillId="4" borderId="1" xfId="0" applyFont="true" applyBorder="true" applyAlignment="true" applyProtection="false">
      <alignment horizontal="center" vertical="center" textRotation="0" wrapText="true" indent="0" shrinkToFit="false"/>
      <protection locked="true" hidden="false"/>
    </xf>
    <xf numFmtId="164" fontId="13" fillId="5" borderId="1" xfId="0" applyFont="true" applyBorder="true" applyAlignment="true" applyProtection="false">
      <alignment horizontal="left" vertical="center" textRotation="0" wrapText="true" indent="0" shrinkToFit="false"/>
      <protection locked="true" hidden="false"/>
    </xf>
    <xf numFmtId="165" fontId="13" fillId="5" borderId="1" xfId="0" applyFont="true" applyBorder="true" applyAlignment="true" applyProtection="false">
      <alignment horizontal="center" vertical="center" textRotation="0" wrapText="true" indent="0" shrinkToFit="false"/>
      <protection locked="true" hidden="false"/>
    </xf>
    <xf numFmtId="166" fontId="13" fillId="5" borderId="1"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6" borderId="1" xfId="0" applyFont="true" applyBorder="true" applyAlignment="true" applyProtection="false">
      <alignment horizontal="left" vertical="center" textRotation="0" wrapText="true" indent="0" shrinkToFit="false"/>
      <protection locked="true" hidden="false"/>
    </xf>
    <xf numFmtId="165" fontId="15" fillId="6"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5" fontId="15" fillId="0" borderId="1" xfId="0" applyFont="true" applyBorder="true" applyAlignment="true" applyProtection="false">
      <alignment horizontal="center" vertical="center" textRotation="0" wrapText="true" indent="0" shrinkToFit="false"/>
      <protection locked="true" hidden="false"/>
    </xf>
    <xf numFmtId="164" fontId="16" fillId="4" borderId="1" xfId="0" applyFont="true" applyBorder="true" applyAlignment="true" applyProtection="false">
      <alignment horizontal="left" vertical="center" textRotation="0" wrapText="true" indent="0" shrinkToFit="false"/>
      <protection locked="true" hidden="false"/>
    </xf>
    <xf numFmtId="165" fontId="16" fillId="4" borderId="1" xfId="0" applyFont="true" applyBorder="true" applyAlignment="true" applyProtection="false">
      <alignment horizontal="center" vertical="center" textRotation="0" wrapText="true" indent="0" shrinkToFit="false"/>
      <protection locked="true" hidden="false"/>
    </xf>
    <xf numFmtId="164" fontId="10" fillId="6" borderId="1" xfId="0" applyFont="true" applyBorder="true" applyAlignment="true" applyProtection="false">
      <alignment horizontal="left" vertical="top" textRotation="0" wrapText="true" indent="0" shrinkToFit="false"/>
      <protection locked="true" hidden="false"/>
    </xf>
    <xf numFmtId="164" fontId="12" fillId="6" borderId="1"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0" fillId="4" borderId="1" xfId="0" applyFont="true" applyBorder="true" applyAlignment="true" applyProtection="false">
      <alignment horizontal="center" vertical="center" textRotation="0" wrapText="true" indent="0" shrinkToFit="false"/>
      <protection locked="true" hidden="false"/>
    </xf>
    <xf numFmtId="164" fontId="10" fillId="6"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7" fillId="0" borderId="0"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4D0C4"/>
      <rgbColor rgb="FFA8884A"/>
      <rgbColor rgb="FF9999FF"/>
      <rgbColor rgb="FF993366"/>
      <rgbColor rgb="FFFFFFE0"/>
      <rgbColor rgb="FFFAFAF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F3EEE2"/>
      <rgbColor rgb="FFFFFF99"/>
      <rgbColor rgb="FF99CCFF"/>
      <rgbColor rgb="FFFF99CC"/>
      <rgbColor rgb="FFCC99FF"/>
      <rgbColor rgb="FFE0C284"/>
      <rgbColor rgb="FF3366FF"/>
      <rgbColor rgb="FF33CCCC"/>
      <rgbColor rgb="FF99CC00"/>
      <rgbColor rgb="FFFFCC00"/>
      <rgbColor rgb="FFFF9900"/>
      <rgbColor rgb="FFFF6600"/>
      <rgbColor rgb="FF6B6B75"/>
      <rgbColor rgb="FF969696"/>
      <rgbColor rgb="FF003366"/>
      <rgbColor rgb="FF339966"/>
      <rgbColor rgb="FF003300"/>
      <rgbColor rgb="FF1A0509"/>
      <rgbColor rgb="FF7A1F2B"/>
      <rgbColor rgb="FF993366"/>
      <rgbColor rgb="FF333399"/>
      <rgbColor rgb="FF1A1A1F"/>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J3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10" min="3" style="0" width="15"/>
  </cols>
  <sheetData>
    <row r="2" customFormat="false" ht="15" hidden="false" customHeight="false" outlineLevel="0" collapsed="false">
      <c r="B2" s="1" t="s">
        <v>0</v>
      </c>
      <c r="C2" s="1"/>
      <c r="D2" s="1"/>
      <c r="E2" s="1"/>
      <c r="F2" s="1"/>
      <c r="G2" s="1"/>
      <c r="H2" s="1"/>
      <c r="I2" s="1"/>
    </row>
    <row r="3" customFormat="false" ht="22.05" hidden="false" customHeight="false" outlineLevel="0" collapsed="false">
      <c r="B3" s="2" t="s">
        <v>1</v>
      </c>
      <c r="C3" s="2"/>
      <c r="D3" s="2"/>
      <c r="E3" s="2"/>
      <c r="F3" s="2"/>
      <c r="G3" s="2"/>
      <c r="H3" s="2"/>
      <c r="I3" s="2"/>
    </row>
    <row r="4" customFormat="false" ht="15" hidden="false" customHeight="false" outlineLevel="0" collapsed="false">
      <c r="B4" s="3" t="s">
        <v>2</v>
      </c>
      <c r="C4" s="3"/>
      <c r="D4" s="3"/>
      <c r="E4" s="3"/>
      <c r="F4" s="3"/>
      <c r="G4" s="3"/>
      <c r="H4" s="3"/>
      <c r="I4" s="3"/>
    </row>
    <row r="6" customFormat="false" ht="16.15" hidden="false" customHeight="false" outlineLevel="0" collapsed="false">
      <c r="B6" s="4" t="s">
        <v>3</v>
      </c>
      <c r="C6" s="4"/>
      <c r="D6" s="4"/>
      <c r="E6" s="4"/>
      <c r="F6" s="4"/>
      <c r="G6" s="4"/>
      <c r="H6" s="4"/>
      <c r="I6" s="4"/>
    </row>
    <row r="7" customFormat="false" ht="26.85" hidden="false" customHeight="false" outlineLevel="0" collapsed="false">
      <c r="B7" s="5" t="s">
        <v>4</v>
      </c>
      <c r="C7" s="6" t="n">
        <v>50</v>
      </c>
      <c r="E7" s="0" t="s">
        <v>5</v>
      </c>
      <c r="F7" s="7" t="n">
        <f aca="false">C7*C8</f>
        <v>5000</v>
      </c>
    </row>
    <row r="8" customFormat="false" ht="26.85" hidden="false" customHeight="false" outlineLevel="0" collapsed="false">
      <c r="B8" s="5" t="s">
        <v>6</v>
      </c>
      <c r="C8" s="6" t="n">
        <v>100</v>
      </c>
      <c r="E8" s="0" t="s">
        <v>7</v>
      </c>
      <c r="F8" s="7" t="n">
        <f aca="false">C7*C8*12</f>
        <v>60000</v>
      </c>
    </row>
    <row r="10" customFormat="false" ht="16.15" hidden="false" customHeight="false" outlineLevel="0" collapsed="false">
      <c r="B10" s="4" t="s">
        <v>8</v>
      </c>
      <c r="C10" s="4"/>
      <c r="D10" s="4"/>
      <c r="E10" s="4"/>
      <c r="F10" s="4"/>
      <c r="G10" s="4"/>
      <c r="H10" s="4"/>
      <c r="I10" s="4"/>
    </row>
    <row r="11" customFormat="false" ht="31.5" hidden="false" customHeight="true" outlineLevel="0" collapsed="false">
      <c r="A11" s="8"/>
      <c r="B11" s="8" t="s">
        <v>9</v>
      </c>
      <c r="C11" s="8" t="s">
        <v>10</v>
      </c>
      <c r="D11" s="8" t="s">
        <v>11</v>
      </c>
      <c r="E11" s="8" t="s">
        <v>12</v>
      </c>
      <c r="F11" s="8" t="s">
        <v>13</v>
      </c>
      <c r="G11" s="8" t="s">
        <v>14</v>
      </c>
      <c r="H11" s="8" t="s">
        <v>15</v>
      </c>
      <c r="I11" s="8" t="s">
        <v>16</v>
      </c>
      <c r="J11" s="0" t="s">
        <v>17</v>
      </c>
    </row>
    <row r="12" customFormat="false" ht="15" hidden="false" customHeight="false" outlineLevel="0" collapsed="false">
      <c r="B12" s="9" t="s">
        <v>18</v>
      </c>
      <c r="C12" s="10" t="n">
        <v>50</v>
      </c>
      <c r="D12" s="10" t="n">
        <v>100</v>
      </c>
      <c r="E12" s="10" t="n">
        <v>0</v>
      </c>
      <c r="F12" s="10" t="n">
        <f aca="false">C12+D12+E12</f>
        <v>150</v>
      </c>
      <c r="G12" s="11" t="n">
        <f aca="false">F12/$C$7</f>
        <v>3</v>
      </c>
      <c r="H12" s="10" t="n">
        <f aca="false">F12*12</f>
        <v>1800</v>
      </c>
      <c r="I12" s="10" t="n">
        <f aca="false">F12*60</f>
        <v>9000</v>
      </c>
      <c r="J12" s="10" t="n">
        <f aca="false">H12-$H$17</f>
        <v>852</v>
      </c>
    </row>
    <row r="13" customFormat="false" ht="15" hidden="false" customHeight="false" outlineLevel="0" collapsed="false">
      <c r="B13" s="9" t="s">
        <v>19</v>
      </c>
      <c r="C13" s="10" t="n">
        <v>69</v>
      </c>
      <c r="D13" s="10" t="n">
        <v>0</v>
      </c>
      <c r="E13" s="10" t="n">
        <f aca="false">$F$7*0.05</f>
        <v>250</v>
      </c>
      <c r="F13" s="10" t="n">
        <f aca="false">C13+D13+E13</f>
        <v>319</v>
      </c>
      <c r="G13" s="11" t="n">
        <f aca="false">F13/$C$7</f>
        <v>6.38</v>
      </c>
      <c r="H13" s="10" t="n">
        <f aca="false">F13*12</f>
        <v>3828</v>
      </c>
      <c r="I13" s="10" t="n">
        <f aca="false">F13*60</f>
        <v>19140</v>
      </c>
      <c r="J13" s="10" t="n">
        <f aca="false">H13-$H$17</f>
        <v>2880</v>
      </c>
    </row>
    <row r="14" customFormat="false" ht="15" hidden="false" customHeight="false" outlineLevel="0" collapsed="false">
      <c r="B14" s="9" t="s">
        <v>20</v>
      </c>
      <c r="C14" s="10" t="n">
        <v>77</v>
      </c>
      <c r="D14" s="10" t="n">
        <v>57</v>
      </c>
      <c r="E14" s="10" t="n">
        <v>0</v>
      </c>
      <c r="F14" s="10" t="n">
        <f aca="false">C14+D14+E14</f>
        <v>134</v>
      </c>
      <c r="G14" s="11" t="n">
        <f aca="false">F14/$C$7</f>
        <v>2.68</v>
      </c>
      <c r="H14" s="10" t="n">
        <f aca="false">F14*12</f>
        <v>1608</v>
      </c>
      <c r="I14" s="10" t="n">
        <f aca="false">F14*60</f>
        <v>8040</v>
      </c>
      <c r="J14" s="10" t="n">
        <f aca="false">H14-$H$17</f>
        <v>660</v>
      </c>
    </row>
    <row r="15" customFormat="false" ht="15" hidden="false" customHeight="false" outlineLevel="0" collapsed="false">
      <c r="B15" s="9" t="s">
        <v>21</v>
      </c>
      <c r="C15" s="10" t="n">
        <v>59</v>
      </c>
      <c r="D15" s="10" t="n">
        <v>40</v>
      </c>
      <c r="E15" s="10" t="n">
        <v>0</v>
      </c>
      <c r="F15" s="10" t="n">
        <f aca="false">C15+D15+E15</f>
        <v>99</v>
      </c>
      <c r="G15" s="11" t="n">
        <f aca="false">F15/$C$7</f>
        <v>1.98</v>
      </c>
      <c r="H15" s="10" t="n">
        <f aca="false">F15*12</f>
        <v>1188</v>
      </c>
      <c r="I15" s="10" t="n">
        <f aca="false">F15*60</f>
        <v>5940</v>
      </c>
      <c r="J15" s="10" t="n">
        <f aca="false">H15-$H$17</f>
        <v>240</v>
      </c>
    </row>
    <row r="16" customFormat="false" ht="15" hidden="false" customHeight="false" outlineLevel="0" collapsed="false">
      <c r="B16" s="9" t="s">
        <v>22</v>
      </c>
      <c r="C16" s="10" t="n">
        <v>149</v>
      </c>
      <c r="D16" s="10" t="n">
        <f aca="false">99/12</f>
        <v>8.25</v>
      </c>
      <c r="E16" s="10" t="n">
        <v>0</v>
      </c>
      <c r="F16" s="10" t="n">
        <f aca="false">C16+D16+E16</f>
        <v>157.25</v>
      </c>
      <c r="G16" s="11" t="n">
        <f aca="false">F16/$C$7</f>
        <v>3.145</v>
      </c>
      <c r="H16" s="10" t="n">
        <f aca="false">F16*12</f>
        <v>1887</v>
      </c>
      <c r="I16" s="10" t="n">
        <f aca="false">F16*60</f>
        <v>9435</v>
      </c>
      <c r="J16" s="10" t="n">
        <f aca="false">H16-$H$17</f>
        <v>939</v>
      </c>
    </row>
    <row r="17" customFormat="false" ht="15" hidden="false" customHeight="false" outlineLevel="0" collapsed="false">
      <c r="B17" s="12" t="s">
        <v>23</v>
      </c>
      <c r="C17" s="13" t="n">
        <v>79</v>
      </c>
      <c r="D17" s="13" t="n">
        <v>0</v>
      </c>
      <c r="E17" s="13" t="n">
        <v>0</v>
      </c>
      <c r="F17" s="13" t="n">
        <f aca="false">C17+D17+E17</f>
        <v>79</v>
      </c>
      <c r="G17" s="14" t="n">
        <f aca="false">F17/$C$7</f>
        <v>1.58</v>
      </c>
      <c r="H17" s="13" t="n">
        <f aca="false">F17*12</f>
        <v>948</v>
      </c>
      <c r="I17" s="13" t="n">
        <f aca="false">F17*60</f>
        <v>4740</v>
      </c>
      <c r="J17" s="13" t="n">
        <v>0</v>
      </c>
    </row>
    <row r="18" customFormat="false" ht="26.85" hidden="false" customHeight="false" outlineLevel="0" collapsed="false">
      <c r="B18" s="15" t="s">
        <v>24</v>
      </c>
      <c r="C18" s="16" t="n">
        <v>49</v>
      </c>
      <c r="D18" s="16" t="n">
        <v>0</v>
      </c>
      <c r="E18" s="16" t="n">
        <v>0</v>
      </c>
      <c r="F18" s="16" t="n">
        <f aca="false">C18+D18+E18</f>
        <v>49</v>
      </c>
      <c r="G18" s="17" t="n">
        <f aca="false">F18/$C$7</f>
        <v>0.98</v>
      </c>
      <c r="H18" s="16" t="n">
        <f aca="false">F18*12</f>
        <v>588</v>
      </c>
      <c r="I18" s="16" t="n">
        <f aca="false">F18*60</f>
        <v>2940</v>
      </c>
      <c r="J18" s="16" t="n">
        <f aca="false">H18-$H$17</f>
        <v>-360</v>
      </c>
    </row>
    <row r="20" customFormat="false" ht="16.15" hidden="false" customHeight="false" outlineLevel="0" collapsed="false">
      <c r="B20" s="4" t="s">
        <v>25</v>
      </c>
      <c r="C20" s="4"/>
      <c r="D20" s="4"/>
      <c r="E20" s="4"/>
      <c r="F20" s="4"/>
      <c r="G20" s="4"/>
      <c r="H20" s="4"/>
      <c r="I20" s="4"/>
    </row>
    <row r="21" customFormat="false" ht="18" hidden="false" customHeight="true" outlineLevel="0" collapsed="false">
      <c r="B21" s="18" t="s">
        <v>26</v>
      </c>
      <c r="C21" s="18"/>
      <c r="D21" s="18"/>
      <c r="E21" s="18"/>
      <c r="F21" s="18"/>
      <c r="G21" s="18"/>
      <c r="H21" s="18"/>
      <c r="I21" s="18"/>
      <c r="J21" s="18"/>
    </row>
    <row r="22" customFormat="false" ht="18" hidden="false" customHeight="true" outlineLevel="0" collapsed="false">
      <c r="B22" s="18" t="s">
        <v>27</v>
      </c>
      <c r="C22" s="18"/>
      <c r="D22" s="18"/>
      <c r="E22" s="18"/>
      <c r="F22" s="18"/>
      <c r="G22" s="18"/>
      <c r="H22" s="18"/>
      <c r="I22" s="18"/>
      <c r="J22" s="18"/>
    </row>
    <row r="23" customFormat="false" ht="18" hidden="false" customHeight="true" outlineLevel="0" collapsed="false">
      <c r="B23" s="18" t="s">
        <v>28</v>
      </c>
      <c r="C23" s="18"/>
      <c r="D23" s="18"/>
      <c r="E23" s="18"/>
      <c r="F23" s="18"/>
      <c r="G23" s="18"/>
      <c r="H23" s="18"/>
      <c r="I23" s="18"/>
      <c r="J23" s="18"/>
    </row>
    <row r="24" customFormat="false" ht="18" hidden="false" customHeight="true" outlineLevel="0" collapsed="false">
      <c r="B24" s="18" t="s">
        <v>29</v>
      </c>
      <c r="C24" s="18"/>
      <c r="D24" s="18"/>
      <c r="E24" s="18"/>
      <c r="F24" s="18"/>
      <c r="G24" s="18"/>
      <c r="H24" s="18"/>
      <c r="I24" s="18"/>
      <c r="J24" s="18"/>
    </row>
    <row r="25" customFormat="false" ht="18" hidden="false" customHeight="true" outlineLevel="0" collapsed="false">
      <c r="B25" s="18" t="s">
        <v>30</v>
      </c>
      <c r="C25" s="18"/>
      <c r="D25" s="18"/>
      <c r="E25" s="18"/>
      <c r="F25" s="18"/>
      <c r="G25" s="18"/>
      <c r="H25" s="18"/>
      <c r="I25" s="18"/>
      <c r="J25" s="18"/>
    </row>
    <row r="26" customFormat="false" ht="18" hidden="false" customHeight="true" outlineLevel="0" collapsed="false">
      <c r="B26" s="18" t="s">
        <v>31</v>
      </c>
      <c r="C26" s="18"/>
      <c r="D26" s="18"/>
      <c r="E26" s="18"/>
      <c r="F26" s="18"/>
      <c r="G26" s="18"/>
      <c r="H26" s="18"/>
      <c r="I26" s="18"/>
      <c r="J26" s="18"/>
    </row>
    <row r="27" customFormat="false" ht="18" hidden="false" customHeight="true" outlineLevel="0" collapsed="false">
      <c r="B27" s="18" t="s">
        <v>32</v>
      </c>
      <c r="C27" s="18"/>
      <c r="D27" s="18"/>
      <c r="E27" s="18"/>
      <c r="F27" s="18"/>
      <c r="G27" s="18"/>
      <c r="H27" s="18"/>
      <c r="I27" s="18"/>
      <c r="J27" s="18"/>
    </row>
    <row r="28" customFormat="false" ht="18" hidden="false" customHeight="true" outlineLevel="0" collapsed="false">
      <c r="B28" s="18" t="s">
        <v>33</v>
      </c>
      <c r="C28" s="18"/>
      <c r="D28" s="18"/>
      <c r="E28" s="18"/>
      <c r="F28" s="18"/>
      <c r="G28" s="18"/>
      <c r="H28" s="18"/>
      <c r="I28" s="18"/>
      <c r="J28" s="18"/>
    </row>
    <row r="31" customFormat="false" ht="15" hidden="false" customHeight="false" outlineLevel="0" collapsed="false">
      <c r="B31" s="19" t="s">
        <v>34</v>
      </c>
      <c r="C31" s="19"/>
      <c r="D31" s="19"/>
      <c r="E31" s="19"/>
      <c r="F31" s="19"/>
      <c r="G31" s="19"/>
      <c r="H31" s="19"/>
      <c r="I31" s="19"/>
      <c r="J31" s="19"/>
    </row>
  </sheetData>
  <mergeCells count="15">
    <mergeCell ref="B2:I2"/>
    <mergeCell ref="B3:I3"/>
    <mergeCell ref="B4:I4"/>
    <mergeCell ref="B6:I6"/>
    <mergeCell ref="B10:I10"/>
    <mergeCell ref="B20:I20"/>
    <mergeCell ref="B21:J21"/>
    <mergeCell ref="B22:J22"/>
    <mergeCell ref="B23:J23"/>
    <mergeCell ref="B24:J24"/>
    <mergeCell ref="B25:J25"/>
    <mergeCell ref="B26:J26"/>
    <mergeCell ref="B27:J27"/>
    <mergeCell ref="B28:J28"/>
    <mergeCell ref="B31:J3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 min="3" style="0" width="14"/>
    <col collapsed="false" customWidth="true" hidden="false" outlineLevel="0" max="5" min="4" style="0" width="18"/>
    <col collapsed="false" customWidth="true" hidden="false" outlineLevel="0" max="6" min="6" style="0" width="22"/>
    <col collapsed="false" customWidth="true" hidden="false" outlineLevel="0" max="7" min="7" style="0" width="30"/>
  </cols>
  <sheetData>
    <row r="2" customFormat="false" ht="22.05" hidden="false" customHeight="false" outlineLevel="0" collapsed="false">
      <c r="B2" s="2" t="s">
        <v>35</v>
      </c>
      <c r="C2" s="2"/>
      <c r="D2" s="2"/>
      <c r="E2" s="2"/>
      <c r="F2" s="2"/>
      <c r="G2" s="2"/>
    </row>
    <row r="3" customFormat="false" ht="15" hidden="false" customHeight="false" outlineLevel="0" collapsed="false">
      <c r="B3" s="3" t="s">
        <v>36</v>
      </c>
      <c r="C3" s="3"/>
      <c r="D3" s="3"/>
      <c r="E3" s="3"/>
      <c r="F3" s="3"/>
      <c r="G3" s="3"/>
    </row>
    <row r="5" customFormat="false" ht="36" hidden="false" customHeight="true" outlineLevel="0" collapsed="false">
      <c r="A5" s="8"/>
      <c r="B5" s="8" t="s">
        <v>9</v>
      </c>
      <c r="C5" s="8" t="s">
        <v>37</v>
      </c>
      <c r="D5" s="8" t="s">
        <v>10</v>
      </c>
      <c r="E5" s="8" t="s">
        <v>38</v>
      </c>
      <c r="F5" s="8" t="s">
        <v>39</v>
      </c>
      <c r="G5" s="0" t="s">
        <v>40</v>
      </c>
    </row>
    <row r="6" customFormat="false" ht="36" hidden="false" customHeight="true" outlineLevel="0" collapsed="false">
      <c r="B6" s="20" t="s">
        <v>41</v>
      </c>
      <c r="C6" s="20" t="s">
        <v>42</v>
      </c>
      <c r="D6" s="21" t="n">
        <v>50</v>
      </c>
      <c r="E6" s="20" t="s">
        <v>43</v>
      </c>
      <c r="F6" s="20" t="s">
        <v>44</v>
      </c>
      <c r="G6" s="20" t="s">
        <v>45</v>
      </c>
    </row>
    <row r="7" customFormat="false" ht="36" hidden="false" customHeight="true" outlineLevel="0" collapsed="false">
      <c r="B7" s="22" t="s">
        <v>41</v>
      </c>
      <c r="C7" s="22" t="s">
        <v>46</v>
      </c>
      <c r="D7" s="23" t="n">
        <v>100</v>
      </c>
      <c r="E7" s="22" t="s">
        <v>47</v>
      </c>
      <c r="F7" s="22" t="s">
        <v>44</v>
      </c>
      <c r="G7" s="22" t="s">
        <v>48</v>
      </c>
    </row>
    <row r="8" customFormat="false" ht="36" hidden="false" customHeight="true" outlineLevel="0" collapsed="false">
      <c r="B8" s="20" t="s">
        <v>49</v>
      </c>
      <c r="C8" s="20" t="s">
        <v>50</v>
      </c>
      <c r="D8" s="21" t="n">
        <v>19</v>
      </c>
      <c r="E8" s="20" t="s">
        <v>51</v>
      </c>
      <c r="F8" s="20" t="s">
        <v>52</v>
      </c>
      <c r="G8" s="20" t="s">
        <v>53</v>
      </c>
    </row>
    <row r="9" customFormat="false" ht="36" hidden="false" customHeight="true" outlineLevel="0" collapsed="false">
      <c r="B9" s="22" t="s">
        <v>49</v>
      </c>
      <c r="C9" s="22" t="s">
        <v>42</v>
      </c>
      <c r="D9" s="23" t="n">
        <v>69</v>
      </c>
      <c r="E9" s="22" t="s">
        <v>54</v>
      </c>
      <c r="F9" s="22" t="s">
        <v>52</v>
      </c>
      <c r="G9" s="22" t="s">
        <v>55</v>
      </c>
    </row>
    <row r="10" customFormat="false" ht="36" hidden="false" customHeight="true" outlineLevel="0" collapsed="false">
      <c r="B10" s="20" t="s">
        <v>20</v>
      </c>
      <c r="C10" s="20" t="s">
        <v>56</v>
      </c>
      <c r="D10" s="21" t="n">
        <v>22</v>
      </c>
      <c r="E10" s="20" t="s">
        <v>57</v>
      </c>
      <c r="F10" s="20" t="s">
        <v>58</v>
      </c>
      <c r="G10" s="20" t="s">
        <v>59</v>
      </c>
    </row>
    <row r="11" customFormat="false" ht="36" hidden="false" customHeight="true" outlineLevel="0" collapsed="false">
      <c r="B11" s="22" t="s">
        <v>20</v>
      </c>
      <c r="C11" s="22" t="s">
        <v>60</v>
      </c>
      <c r="D11" s="23" t="n">
        <v>77</v>
      </c>
      <c r="E11" s="22" t="s">
        <v>61</v>
      </c>
      <c r="F11" s="22" t="s">
        <v>58</v>
      </c>
      <c r="G11" s="22" t="s">
        <v>62</v>
      </c>
    </row>
    <row r="12" customFormat="false" ht="36" hidden="false" customHeight="true" outlineLevel="0" collapsed="false">
      <c r="B12" s="20" t="s">
        <v>21</v>
      </c>
      <c r="C12" s="20" t="s">
        <v>50</v>
      </c>
      <c r="D12" s="21" t="n">
        <v>49</v>
      </c>
      <c r="E12" s="20" t="s">
        <v>57</v>
      </c>
      <c r="F12" s="20" t="s">
        <v>58</v>
      </c>
      <c r="G12" s="20" t="s">
        <v>63</v>
      </c>
    </row>
    <row r="13" customFormat="false" ht="36" hidden="false" customHeight="true" outlineLevel="0" collapsed="false">
      <c r="B13" s="22" t="s">
        <v>21</v>
      </c>
      <c r="C13" s="22" t="s">
        <v>42</v>
      </c>
      <c r="D13" s="23" t="n">
        <v>59</v>
      </c>
      <c r="E13" s="22" t="s">
        <v>64</v>
      </c>
      <c r="F13" s="22" t="s">
        <v>58</v>
      </c>
      <c r="G13" s="22" t="s">
        <v>65</v>
      </c>
    </row>
    <row r="14" customFormat="false" ht="36" hidden="false" customHeight="true" outlineLevel="0" collapsed="false">
      <c r="B14" s="20" t="s">
        <v>66</v>
      </c>
      <c r="C14" s="20" t="s">
        <v>42</v>
      </c>
      <c r="D14" s="21" t="n">
        <v>99</v>
      </c>
      <c r="E14" s="20" t="s">
        <v>67</v>
      </c>
      <c r="F14" s="20" t="s">
        <v>58</v>
      </c>
      <c r="G14" s="20" t="s">
        <v>68</v>
      </c>
    </row>
    <row r="15" customFormat="false" ht="36" hidden="false" customHeight="true" outlineLevel="0" collapsed="false">
      <c r="B15" s="22" t="s">
        <v>66</v>
      </c>
      <c r="C15" s="22" t="s">
        <v>69</v>
      </c>
      <c r="D15" s="23" t="n">
        <v>149</v>
      </c>
      <c r="E15" s="22" t="s">
        <v>70</v>
      </c>
      <c r="F15" s="22" t="s">
        <v>58</v>
      </c>
      <c r="G15" s="22" t="s">
        <v>71</v>
      </c>
    </row>
    <row r="16" customFormat="false" ht="36" hidden="false" customHeight="true" outlineLevel="0" collapsed="false">
      <c r="B16" s="24" t="s">
        <v>72</v>
      </c>
      <c r="C16" s="24" t="s">
        <v>73</v>
      </c>
      <c r="D16" s="25" t="n">
        <v>39</v>
      </c>
      <c r="E16" s="24" t="s">
        <v>74</v>
      </c>
      <c r="F16" s="24" t="s">
        <v>75</v>
      </c>
      <c r="G16" s="24" t="s">
        <v>59</v>
      </c>
    </row>
    <row r="17" customFormat="false" ht="36" hidden="false" customHeight="true" outlineLevel="0" collapsed="false">
      <c r="B17" s="24" t="s">
        <v>72</v>
      </c>
      <c r="C17" s="24" t="s">
        <v>76</v>
      </c>
      <c r="D17" s="25" t="n">
        <v>49</v>
      </c>
      <c r="E17" s="24" t="s">
        <v>77</v>
      </c>
      <c r="F17" s="24" t="s">
        <v>58</v>
      </c>
      <c r="G17" s="24" t="s">
        <v>78</v>
      </c>
    </row>
    <row r="18" customFormat="false" ht="36" hidden="false" customHeight="true" outlineLevel="0" collapsed="false">
      <c r="B18" s="24" t="s">
        <v>72</v>
      </c>
      <c r="C18" s="24" t="s">
        <v>79</v>
      </c>
      <c r="D18" s="25" t="n">
        <v>79</v>
      </c>
      <c r="E18" s="24" t="s">
        <v>74</v>
      </c>
      <c r="F18" s="24" t="s">
        <v>58</v>
      </c>
      <c r="G18" s="24" t="s">
        <v>80</v>
      </c>
    </row>
    <row r="19" customFormat="false" ht="36" hidden="false" customHeight="true" outlineLevel="0" collapsed="false">
      <c r="B19" s="24" t="s">
        <v>72</v>
      </c>
      <c r="C19" s="24" t="s">
        <v>46</v>
      </c>
      <c r="D19" s="25" t="n">
        <v>149</v>
      </c>
      <c r="E19" s="24" t="s">
        <v>81</v>
      </c>
      <c r="F19" s="24" t="s">
        <v>58</v>
      </c>
      <c r="G19" s="24" t="s">
        <v>82</v>
      </c>
    </row>
    <row r="20" customFormat="false" ht="36" hidden="false" customHeight="true" outlineLevel="0" collapsed="false">
      <c r="B20" s="24" t="s">
        <v>72</v>
      </c>
      <c r="C20" s="24" t="s">
        <v>83</v>
      </c>
      <c r="D20" s="25" t="n">
        <v>299</v>
      </c>
      <c r="E20" s="24" t="s">
        <v>84</v>
      </c>
      <c r="F20" s="24" t="s">
        <v>58</v>
      </c>
      <c r="G20" s="24" t="s">
        <v>85</v>
      </c>
    </row>
    <row r="23" customFormat="false" ht="15" hidden="false" customHeight="false" outlineLevel="0" collapsed="false">
      <c r="B23" s="19" t="s">
        <v>86</v>
      </c>
      <c r="C23" s="19"/>
      <c r="D23" s="19"/>
      <c r="E23" s="19"/>
      <c r="F23" s="19"/>
      <c r="G23" s="19"/>
    </row>
  </sheetData>
  <mergeCells count="3">
    <mergeCell ref="B2:G2"/>
    <mergeCell ref="B3:G3"/>
    <mergeCell ref="B23:G2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C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60"/>
  </cols>
  <sheetData>
    <row r="2" customFormat="false" ht="22.05" hidden="false" customHeight="false" outlineLevel="0" collapsed="false">
      <c r="B2" s="2" t="s">
        <v>87</v>
      </c>
      <c r="C2" s="2"/>
    </row>
    <row r="3" customFormat="false" ht="15" hidden="false" customHeight="false" outlineLevel="0" collapsed="false">
      <c r="B3" s="3" t="s">
        <v>88</v>
      </c>
      <c r="C3" s="3"/>
    </row>
    <row r="5" customFormat="false" ht="15" hidden="false" customHeight="false" outlineLevel="0" collapsed="false">
      <c r="A5" s="8"/>
      <c r="B5" s="8" t="s">
        <v>89</v>
      </c>
      <c r="C5" s="8" t="s">
        <v>90</v>
      </c>
    </row>
    <row r="6" customFormat="false" ht="60" hidden="false" customHeight="true" outlineLevel="0" collapsed="false">
      <c r="B6" s="26" t="s">
        <v>91</v>
      </c>
      <c r="C6" s="27" t="s">
        <v>92</v>
      </c>
    </row>
    <row r="7" customFormat="false" ht="60" hidden="false" customHeight="true" outlineLevel="0" collapsed="false">
      <c r="B7" s="28" t="s">
        <v>93</v>
      </c>
      <c r="C7" s="29" t="s">
        <v>94</v>
      </c>
    </row>
    <row r="8" customFormat="false" ht="60" hidden="false" customHeight="true" outlineLevel="0" collapsed="false">
      <c r="B8" s="26" t="s">
        <v>95</v>
      </c>
      <c r="C8" s="27" t="s">
        <v>96</v>
      </c>
    </row>
    <row r="9" customFormat="false" ht="60" hidden="false" customHeight="true" outlineLevel="0" collapsed="false">
      <c r="B9" s="28" t="s">
        <v>97</v>
      </c>
      <c r="C9" s="29" t="s">
        <v>98</v>
      </c>
    </row>
    <row r="10" customFormat="false" ht="60" hidden="false" customHeight="true" outlineLevel="0" collapsed="false">
      <c r="B10" s="26" t="s">
        <v>99</v>
      </c>
      <c r="C10" s="27" t="s">
        <v>100</v>
      </c>
    </row>
    <row r="13" customFormat="false" ht="16.15" hidden="false" customHeight="false" outlineLevel="0" collapsed="false">
      <c r="B13" s="4" t="s">
        <v>101</v>
      </c>
      <c r="C13" s="4"/>
    </row>
    <row r="14" customFormat="false" ht="30" hidden="false" customHeight="true" outlineLevel="0" collapsed="false">
      <c r="B14" s="30" t="s">
        <v>102</v>
      </c>
      <c r="C14" s="9" t="s">
        <v>103</v>
      </c>
    </row>
    <row r="15" customFormat="false" ht="30" hidden="false" customHeight="true" outlineLevel="0" collapsed="false">
      <c r="B15" s="30" t="s">
        <v>104</v>
      </c>
      <c r="C15" s="9" t="s">
        <v>105</v>
      </c>
    </row>
    <row r="16" customFormat="false" ht="30" hidden="false" customHeight="true" outlineLevel="0" collapsed="false">
      <c r="B16" s="30" t="s">
        <v>106</v>
      </c>
      <c r="C16" s="9" t="s">
        <v>107</v>
      </c>
    </row>
  </sheetData>
  <mergeCells count="3">
    <mergeCell ref="B2:C2"/>
    <mergeCell ref="B3:C3"/>
    <mergeCell ref="B13:C1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C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60"/>
  </cols>
  <sheetData>
    <row r="2" customFormat="false" ht="22.05" hidden="false" customHeight="false" outlineLevel="0" collapsed="false">
      <c r="B2" s="2" t="s">
        <v>108</v>
      </c>
      <c r="C2" s="2"/>
    </row>
    <row r="3" customFormat="false" ht="15" hidden="false" customHeight="false" outlineLevel="0" collapsed="false">
      <c r="B3" s="3" t="s">
        <v>109</v>
      </c>
      <c r="C3" s="3"/>
    </row>
    <row r="5" customFormat="false" ht="15" hidden="false" customHeight="false" outlineLevel="0" collapsed="false">
      <c r="A5" s="8"/>
      <c r="B5" s="8" t="s">
        <v>110</v>
      </c>
      <c r="C5" s="0" t="s">
        <v>111</v>
      </c>
    </row>
    <row r="6" customFormat="false" ht="27.75" hidden="false" customHeight="true" outlineLevel="0" collapsed="false">
      <c r="B6" s="31" t="s">
        <v>112</v>
      </c>
      <c r="C6" s="20" t="s">
        <v>113</v>
      </c>
    </row>
    <row r="7" customFormat="false" ht="27.75" hidden="false" customHeight="true" outlineLevel="0" collapsed="false">
      <c r="B7" s="32" t="s">
        <v>114</v>
      </c>
      <c r="C7" s="22" t="s">
        <v>115</v>
      </c>
    </row>
    <row r="8" customFormat="false" ht="27.75" hidden="false" customHeight="true" outlineLevel="0" collapsed="false">
      <c r="B8" s="31" t="s">
        <v>116</v>
      </c>
      <c r="C8" s="20" t="s">
        <v>117</v>
      </c>
    </row>
    <row r="9" customFormat="false" ht="27.75" hidden="false" customHeight="true" outlineLevel="0" collapsed="false">
      <c r="B9" s="32" t="s">
        <v>118</v>
      </c>
      <c r="C9" s="22" t="s">
        <v>119</v>
      </c>
    </row>
    <row r="10" customFormat="false" ht="27.75" hidden="false" customHeight="true" outlineLevel="0" collapsed="false">
      <c r="B10" s="31" t="s">
        <v>120</v>
      </c>
      <c r="C10" s="20" t="s">
        <v>121</v>
      </c>
    </row>
    <row r="11" customFormat="false" ht="27.75" hidden="false" customHeight="true" outlineLevel="0" collapsed="false">
      <c r="B11" s="32" t="s">
        <v>122</v>
      </c>
      <c r="C11" s="22" t="s">
        <v>123</v>
      </c>
    </row>
    <row r="12" customFormat="false" ht="27.75" hidden="false" customHeight="true" outlineLevel="0" collapsed="false">
      <c r="B12" s="31" t="s">
        <v>124</v>
      </c>
      <c r="C12" s="20" t="s">
        <v>125</v>
      </c>
    </row>
    <row r="13" customFormat="false" ht="27.75" hidden="false" customHeight="true" outlineLevel="0" collapsed="false">
      <c r="B13" s="32" t="s">
        <v>126</v>
      </c>
      <c r="C13" s="22" t="s">
        <v>127</v>
      </c>
    </row>
    <row r="14" customFormat="false" ht="27.75" hidden="false" customHeight="true" outlineLevel="0" collapsed="false">
      <c r="B14" s="31" t="s">
        <v>128</v>
      </c>
      <c r="C14" s="20" t="s">
        <v>129</v>
      </c>
    </row>
    <row r="15" customFormat="false" ht="27.75" hidden="false" customHeight="true" outlineLevel="0" collapsed="false">
      <c r="B15" s="32" t="s">
        <v>130</v>
      </c>
      <c r="C15" s="22" t="s">
        <v>131</v>
      </c>
    </row>
    <row r="18" customFormat="false" ht="60" hidden="false" customHeight="true" outlineLevel="0" collapsed="false">
      <c r="B18" s="33" t="s">
        <v>132</v>
      </c>
      <c r="C18" s="33"/>
    </row>
  </sheetData>
  <mergeCells count="3">
    <mergeCell ref="B2:C2"/>
    <mergeCell ref="B3:C3"/>
    <mergeCell ref="B18:C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2026-05-08T20:07:13Z</dcterms:created>
  <dc:creator>openpyxl</dc:creator>
  <dc:description/>
  <dc:language>en-US</dc:language>
  <cp:lastModifiedBy/>
  <dcterms:modified xsi:type="dcterms:W3CDTF">2026-05-08T20:07:13Z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